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otzjanka/Downloads/"/>
    </mc:Choice>
  </mc:AlternateContent>
  <xr:revisionPtr revIDLastSave="0" documentId="13_ncr:1_{FCBDE15A-8419-D94A-BA31-FAE7E380C404}" xr6:coauthVersionLast="47" xr6:coauthVersionMax="47" xr10:uidLastSave="{00000000-0000-0000-0000-000000000000}"/>
  <bookViews>
    <workbookView xWindow="0" yWindow="680" windowWidth="28800" windowHeight="16840" xr2:uid="{EBB37F7A-054F-4C76-BAA3-0E1F44D8C80F}"/>
  </bookViews>
  <sheets>
    <sheet name="2025" sheetId="2" r:id="rId1"/>
    <sheet name="2024" sheetId="3" r:id="rId2"/>
    <sheet name="2023" sheetId="4" r:id="rId3"/>
    <sheet name="2022" sheetId="6" r:id="rId4"/>
    <sheet name="2021" sheetId="7" r:id="rId5"/>
    <sheet name="2020" sheetId="5" r:id="rId6"/>
    <sheet name="2019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8" l="1"/>
  <c r="D7" i="5"/>
  <c r="D6" i="5"/>
  <c r="D5" i="5"/>
  <c r="D3" i="5"/>
  <c r="D3" i="7"/>
  <c r="D7" i="7"/>
  <c r="D6" i="7"/>
  <c r="D6" i="3"/>
  <c r="D4" i="2"/>
</calcChain>
</file>

<file path=xl/sharedStrings.xml><?xml version="1.0" encoding="utf-8"?>
<sst xmlns="http://schemas.openxmlformats.org/spreadsheetml/2006/main" count="155" uniqueCount="71">
  <si>
    <t>Szerződő fél neve</t>
  </si>
  <si>
    <t>Szerződés tárgya</t>
  </si>
  <si>
    <t>2025.01.01-12.31.</t>
  </si>
  <si>
    <t>KovászAkadémia Kft</t>
  </si>
  <si>
    <t>SZKKI Data Kft.</t>
  </si>
  <si>
    <t>Götz Janka ev.</t>
  </si>
  <si>
    <t>2024.10.10.-2025.12.31</t>
  </si>
  <si>
    <t xml:space="preserve"> - </t>
  </si>
  <si>
    <t>Szerződés értéke (forintban)</t>
  </si>
  <si>
    <t>Szerződés megnevezése (típusa)</t>
  </si>
  <si>
    <t>Határozott időre kötött szerződés esetében annak időtartama</t>
  </si>
  <si>
    <t>Vállalkozási szerződés</t>
  </si>
  <si>
    <t>Maros 35' Bt</t>
  </si>
  <si>
    <t>SZKKI DATA KFT.</t>
  </si>
  <si>
    <t>számviteli szolgáltatás</t>
  </si>
  <si>
    <t>Deni Aszfalt  és Útépítő Kft.</t>
  </si>
  <si>
    <t>aszfaltozás és kátyúzási munkálatok elvégzése</t>
  </si>
  <si>
    <t>Megbízási szerződés</t>
  </si>
  <si>
    <t>Helyiség bérleti szerződés (ugyanazon szerződő féllel kötött azonos tárgyú szerződések)</t>
  </si>
  <si>
    <t>Jakus Péter ev.</t>
  </si>
  <si>
    <t>Budajenő köztemető és Szent Mihály templom összekötő járdafelújítási munkái</t>
  </si>
  <si>
    <t>útjavitási, kátyúzási munkák elvégzése</t>
  </si>
  <si>
    <t>Útépítő Bontás Kft.</t>
  </si>
  <si>
    <t>Műemlék Magtár épületben vezetékes vízkár miatti helyreállítási munkálatainak elvégzése</t>
  </si>
  <si>
    <t>Hagyományőrzők Háza tetőszerkezetének felújítási munkálatainek elvégzése</t>
  </si>
  <si>
    <t>Aszfalt és Bontás Kft.</t>
  </si>
  <si>
    <t>Budajenő területén útjavítási munkálataira, valamint  közúti nagy teherbírású  folyóka bontása és új folyóka építése</t>
  </si>
  <si>
    <t>5 266 800</t>
  </si>
  <si>
    <t>Gyermelyi Kertépítő Kereskedelmi és Szolgáltató Kft.</t>
  </si>
  <si>
    <t>Kaiser Gusztáv Ferenc</t>
  </si>
  <si>
    <t>KITE ZRT.</t>
  </si>
  <si>
    <t>Maros 35' Bt.</t>
  </si>
  <si>
    <t>TESSKÁR BAU Kft.</t>
  </si>
  <si>
    <t>Természettudományi szaktanterem belső építési munkáinak elvégzése</t>
  </si>
  <si>
    <t>Pátyi utca járda építés</t>
  </si>
  <si>
    <t>Hivatal felújítási munkái</t>
  </si>
  <si>
    <t>Járdakivitelezés: Budajenő Sport utca</t>
  </si>
  <si>
    <t>Budajenőn kátyúzási munkálatok</t>
  </si>
  <si>
    <t>ablak és ajtó csere</t>
  </si>
  <si>
    <t xml:space="preserve">kisgép beszerzés </t>
  </si>
  <si>
    <t>A régi Óvoda épületének átalakítási munkái</t>
  </si>
  <si>
    <t>A helyi német nemzetiségi önk.részére irodahelység és helyi sváb kult.tájház kialakítása</t>
  </si>
  <si>
    <t>Kertépítési munkák Budajenőn a régi óvoda kertjében és a belső udvarban</t>
  </si>
  <si>
    <t>Út felújítási munkák elvégzése</t>
  </si>
  <si>
    <t>Pilisi Parkerdő Zrt</t>
  </si>
  <si>
    <t>Tesskár Bau Kft.</t>
  </si>
  <si>
    <t>Budajenő Szüret u., Kápolna u., Kert. u., Erdőkerülő u. közötti szakasz gyalogjárda kivitelezés</t>
  </si>
  <si>
    <t>Csere erdősítés, valamint erdő művelési ágból történő kivonás miatt</t>
  </si>
  <si>
    <t xml:space="preserve">Budajenő temetőfelújítási munkái , ravatalozó előtti tér felújítása </t>
  </si>
  <si>
    <t>Budajenő Hilltop sétány járdaépítési munkálatai</t>
  </si>
  <si>
    <t xml:space="preserve">Budajenő Általános Iskola felújítási munkái, Kerítés felújítás, Játszóeszközök alapozása </t>
  </si>
  <si>
    <t>Budajenő Általános Iskola működési feltételeinek javító munkái, Sportudvar felújítása</t>
  </si>
  <si>
    <t>2019-2020</t>
  </si>
  <si>
    <t>Museumstore Kft.</t>
  </si>
  <si>
    <t>Lóvontatású kézi működtetésű tűzoltószivattyú és lóvontatású tartály kocsi reataurálási munkainak elvégzése</t>
  </si>
  <si>
    <t>Kertépítészeti munkák kivitelezése -</t>
  </si>
  <si>
    <t>Kiállítási installáció teljes körű megvalósítása</t>
  </si>
  <si>
    <t>Budajenő Község Önkormányzata által kötött nettó 5 millió forintot elérő vagy azt meghaladó szerződések adatai                                                                                  tárgyév: 2025</t>
  </si>
  <si>
    <t>Budajenő Község Önkormányzata által kötött nettó 5 millió forintot elérő vagy azt meghaladó szerződések adatai                                                                                  tárgyév: 2024</t>
  </si>
  <si>
    <t>Budajenő Község Önkormányzata által kötött nettó 5 millió forintot elérő vagy azt meghaladó szerződések adatai                                                                                  tárgyév: 2023</t>
  </si>
  <si>
    <t>Budajenő Község Önkormányzata által kötött nettó 5 millió forintot elérő vagy azt meghaladó szerződések adatai                                                                                  tárgyév: 2022</t>
  </si>
  <si>
    <t>Budajenő Község Önkormányzata által kötött nettó 5 millió forintot elérő vagy azt meghaladó szerződések adatai                                                                 tárgyév: 2020</t>
  </si>
  <si>
    <t>A helyi német nemzetiségi önkormányzat számára irodahelység kialakítás és helyi sváb hagyományokon és kultúrán alapuló tájház megvalósítása (NEMZ-N-20-0213 pályázat keretében)</t>
  </si>
  <si>
    <t>Rendezvénytér kialakítása NEMZ-N-21-0058 A helyi német nemzetiségi közösség életében jelentős szerepet betöltő közösségi színtér létrehozása</t>
  </si>
  <si>
    <t>Térkövezés és szökőkút építése NEMZ-N-21-0058 A helyi német nemzetiségi közösség életében jelentős szerepet betöltő közösségi színtér létrehozása</t>
  </si>
  <si>
    <t>Iskolaudvar Kossuth utca felőli részén elhelyezkedő műemléki épület (volt posta és tanterem) homlokzata felújítási munkáinak elvégzése  (NEMZ-N-21-0207 pályázat keretében)</t>
  </si>
  <si>
    <t>iskolaudvar Kossuth L utca felöli részén elhelyezkedő műemléki épülethez (volt posta és tanterem) csatlakozó kerítés felújítási munkái (saját forrás keretében)</t>
  </si>
  <si>
    <t>Jeine Udvarházban helyiségbérlet (vagyonhasznosítás)</t>
  </si>
  <si>
    <t>kommunikációs tanácsadás</t>
  </si>
  <si>
    <t>Budajenő Község Önkormányzata által kötött nettó 5 millió forintot elérő vagy azt meghaladó szerződések adatai                                                                             tárgyév: 2019</t>
  </si>
  <si>
    <t>Budajenő Község Önkormányzata által kötött nettó 5 millió forintot elérő vagy azt meghaladó szerződések adatai                                                                                                                 tárgyév: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</si>
</sst>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164" fontId="4" fillId="0" borderId="1" xfId="1" applyNumberFormat="1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left"/>
    </xf>
    <xf numFmtId="164" fontId="4" fillId="0" borderId="1" xfId="1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64" fontId="1" fillId="0" borderId="0" xfId="1" applyNumberFormat="1"/>
    <xf numFmtId="0" fontId="4" fillId="0" borderId="1" xfId="0" applyFont="1" applyBorder="1" applyAlignment="1">
      <alignment horizontal="left" vertical="center" wrapText="1"/>
    </xf>
    <xf numFmtId="164" fontId="1" fillId="0" borderId="0" xfId="1" applyNumberFormat="1" applyFill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4B30A-0B24-4D31-8BBD-E69ADDE7F96B}">
  <dimension ref="A1:E5"/>
  <sheetViews>
    <sheetView tabSelected="1" workbookViewId="0">
      <selection sqref="A1:E1"/>
    </sheetView>
  </sheetViews>
  <sheetFormatPr baseColWidth="10" defaultColWidth="8.83203125" defaultRowHeight="15" x14ac:dyDescent="0.2"/>
  <cols>
    <col min="1" max="1" width="26.33203125" customWidth="1"/>
    <col min="2" max="2" width="42" customWidth="1"/>
    <col min="3" max="3" width="23.83203125" customWidth="1"/>
    <col min="4" max="4" width="21.1640625" customWidth="1"/>
    <col min="5" max="5" width="29.5" customWidth="1"/>
  </cols>
  <sheetData>
    <row r="1" spans="1:5" ht="47.25" customHeight="1" thickBot="1" x14ac:dyDescent="0.25">
      <c r="A1" s="13" t="s">
        <v>57</v>
      </c>
      <c r="B1" s="14"/>
      <c r="C1" s="14"/>
      <c r="D1" s="14"/>
      <c r="E1" s="15"/>
    </row>
    <row r="2" spans="1:5" ht="68.25" customHeight="1" thickBot="1" x14ac:dyDescent="0.25">
      <c r="A2" s="1" t="s">
        <v>9</v>
      </c>
      <c r="B2" s="1" t="s">
        <v>1</v>
      </c>
      <c r="C2" s="1" t="s">
        <v>0</v>
      </c>
      <c r="D2" s="1" t="s">
        <v>8</v>
      </c>
      <c r="E2" s="1" t="s">
        <v>10</v>
      </c>
    </row>
    <row r="3" spans="1:5" s="6" customFormat="1" ht="16" thickBot="1" x14ac:dyDescent="0.25">
      <c r="A3" s="2" t="s">
        <v>17</v>
      </c>
      <c r="B3" s="2" t="s">
        <v>68</v>
      </c>
      <c r="C3" s="2" t="s">
        <v>5</v>
      </c>
      <c r="D3" s="3">
        <v>8400000</v>
      </c>
      <c r="E3" s="2" t="s">
        <v>6</v>
      </c>
    </row>
    <row r="4" spans="1:5" s="6" customFormat="1" ht="61" thickBot="1" x14ac:dyDescent="0.25">
      <c r="A4" s="4" t="s">
        <v>18</v>
      </c>
      <c r="B4" s="4" t="s">
        <v>67</v>
      </c>
      <c r="C4" s="4" t="s">
        <v>3</v>
      </c>
      <c r="D4" s="3">
        <f>((230280+66140+259250)*12)-(230280*2)</f>
        <v>6207480</v>
      </c>
      <c r="E4" s="4" t="s">
        <v>7</v>
      </c>
    </row>
    <row r="5" spans="1:5" s="6" customFormat="1" ht="16" thickBot="1" x14ac:dyDescent="0.25">
      <c r="A5" s="2" t="s">
        <v>17</v>
      </c>
      <c r="B5" s="2" t="s">
        <v>14</v>
      </c>
      <c r="C5" s="2" t="s">
        <v>4</v>
      </c>
      <c r="D5" s="3">
        <v>7200000</v>
      </c>
      <c r="E5" s="2" t="s">
        <v>2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12A2D-9BBC-47E2-A3BB-163E4F718334}">
  <dimension ref="A1:E6"/>
  <sheetViews>
    <sheetView workbookViewId="0">
      <selection activeCell="C9" sqref="C9"/>
    </sheetView>
  </sheetViews>
  <sheetFormatPr baseColWidth="10" defaultColWidth="8.83203125" defaultRowHeight="15" x14ac:dyDescent="0.2"/>
  <cols>
    <col min="1" max="1" width="33.5" customWidth="1"/>
    <col min="2" max="2" width="26.5" customWidth="1"/>
    <col min="3" max="3" width="27.6640625" customWidth="1"/>
    <col min="4" max="4" width="22.6640625" customWidth="1"/>
    <col min="5" max="5" width="36.1640625" customWidth="1"/>
  </cols>
  <sheetData>
    <row r="1" spans="1:5" ht="48.75" customHeight="1" thickBot="1" x14ac:dyDescent="0.25">
      <c r="A1" s="13" t="s">
        <v>58</v>
      </c>
      <c r="B1" s="14"/>
      <c r="C1" s="14"/>
      <c r="D1" s="14"/>
      <c r="E1" s="15"/>
    </row>
    <row r="2" spans="1:5" ht="35" thickBot="1" x14ac:dyDescent="0.25">
      <c r="A2" s="1" t="s">
        <v>9</v>
      </c>
      <c r="B2" s="1" t="s">
        <v>1</v>
      </c>
      <c r="C2" s="1" t="s">
        <v>0</v>
      </c>
      <c r="D2" s="1" t="s">
        <v>8</v>
      </c>
      <c r="E2" s="1" t="s">
        <v>10</v>
      </c>
    </row>
    <row r="3" spans="1:5" ht="46" thickBot="1" x14ac:dyDescent="0.25">
      <c r="A3" s="2" t="s">
        <v>11</v>
      </c>
      <c r="B3" s="2" t="s">
        <v>20</v>
      </c>
      <c r="C3" s="7" t="s">
        <v>12</v>
      </c>
      <c r="D3" s="3">
        <v>23622047</v>
      </c>
      <c r="E3" s="2">
        <v>2024</v>
      </c>
    </row>
    <row r="4" spans="1:5" ht="31" thickBot="1" x14ac:dyDescent="0.25">
      <c r="A4" s="2" t="s">
        <v>11</v>
      </c>
      <c r="B4" s="4" t="s">
        <v>16</v>
      </c>
      <c r="C4" s="5" t="s">
        <v>15</v>
      </c>
      <c r="D4" s="3">
        <v>8100000</v>
      </c>
      <c r="E4" s="2">
        <v>2024</v>
      </c>
    </row>
    <row r="5" spans="1:5" ht="61" thickBot="1" x14ac:dyDescent="0.25">
      <c r="A5" s="2" t="s">
        <v>11</v>
      </c>
      <c r="B5" s="4" t="s">
        <v>54</v>
      </c>
      <c r="C5" s="2" t="s">
        <v>19</v>
      </c>
      <c r="D5" s="3">
        <v>6630000</v>
      </c>
      <c r="E5" s="2">
        <v>2024</v>
      </c>
    </row>
    <row r="6" spans="1:5" ht="16" thickBot="1" x14ac:dyDescent="0.25">
      <c r="A6" s="2" t="s">
        <v>17</v>
      </c>
      <c r="B6" s="2" t="s">
        <v>14</v>
      </c>
      <c r="C6" s="2" t="s">
        <v>13</v>
      </c>
      <c r="D6" s="3">
        <f>505000*12</f>
        <v>6060000</v>
      </c>
      <c r="E6" s="2">
        <v>2024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C18FA-5954-422D-B841-C497667578A1}">
  <dimension ref="A1:E6"/>
  <sheetViews>
    <sheetView workbookViewId="0">
      <selection activeCell="B18" sqref="B18"/>
    </sheetView>
  </sheetViews>
  <sheetFormatPr baseColWidth="10" defaultColWidth="8.83203125" defaultRowHeight="15" x14ac:dyDescent="0.2"/>
  <cols>
    <col min="1" max="1" width="22.33203125" customWidth="1"/>
    <col min="2" max="2" width="31.5" customWidth="1"/>
    <col min="3" max="3" width="35" customWidth="1"/>
    <col min="4" max="4" width="31.33203125" customWidth="1"/>
    <col min="5" max="5" width="34.5" customWidth="1"/>
  </cols>
  <sheetData>
    <row r="1" spans="1:5" ht="50.25" customHeight="1" thickBot="1" x14ac:dyDescent="0.25">
      <c r="A1" s="13" t="s">
        <v>59</v>
      </c>
      <c r="B1" s="14"/>
      <c r="C1" s="14"/>
      <c r="D1" s="14"/>
      <c r="E1" s="15"/>
    </row>
    <row r="2" spans="1:5" ht="35" thickBot="1" x14ac:dyDescent="0.25">
      <c r="A2" s="1" t="s">
        <v>9</v>
      </c>
      <c r="B2" s="1" t="s">
        <v>1</v>
      </c>
      <c r="C2" s="1" t="s">
        <v>0</v>
      </c>
      <c r="D2" s="1" t="s">
        <v>8</v>
      </c>
      <c r="E2" s="1" t="s">
        <v>10</v>
      </c>
    </row>
    <row r="3" spans="1:5" ht="16" thickBot="1" x14ac:dyDescent="0.25">
      <c r="A3" s="2" t="s">
        <v>11</v>
      </c>
      <c r="B3" s="2" t="s">
        <v>21</v>
      </c>
      <c r="C3" s="2" t="s">
        <v>22</v>
      </c>
      <c r="D3" s="3">
        <v>11437000</v>
      </c>
      <c r="E3" s="2">
        <v>2023</v>
      </c>
    </row>
    <row r="4" spans="1:5" ht="46" thickBot="1" x14ac:dyDescent="0.25">
      <c r="A4" s="2" t="s">
        <v>11</v>
      </c>
      <c r="B4" s="2" t="s">
        <v>23</v>
      </c>
      <c r="C4" s="2" t="s">
        <v>12</v>
      </c>
      <c r="D4" s="3">
        <v>10767000</v>
      </c>
      <c r="E4" s="2">
        <v>2023</v>
      </c>
    </row>
    <row r="5" spans="1:5" ht="46" thickBot="1" x14ac:dyDescent="0.25">
      <c r="A5" s="2" t="s">
        <v>11</v>
      </c>
      <c r="B5" s="2" t="s">
        <v>24</v>
      </c>
      <c r="C5" s="2" t="s">
        <v>12</v>
      </c>
      <c r="D5" s="3">
        <v>16174000</v>
      </c>
      <c r="E5" s="2">
        <v>2023</v>
      </c>
    </row>
    <row r="6" spans="1:5" ht="16" thickBot="1" x14ac:dyDescent="0.25">
      <c r="A6" s="2" t="s">
        <v>17</v>
      </c>
      <c r="B6" s="2" t="s">
        <v>14</v>
      </c>
      <c r="C6" s="2" t="s">
        <v>13</v>
      </c>
      <c r="D6" s="8" t="s">
        <v>27</v>
      </c>
      <c r="E6" s="2">
        <v>2023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49E2A-2046-49EF-B83D-3916D82DF771}">
  <dimension ref="A1:E3"/>
  <sheetViews>
    <sheetView workbookViewId="0">
      <selection activeCell="C15" sqref="C15"/>
    </sheetView>
  </sheetViews>
  <sheetFormatPr baseColWidth="10" defaultColWidth="8.83203125" defaultRowHeight="15" x14ac:dyDescent="0.2"/>
  <cols>
    <col min="1" max="1" width="22.33203125" customWidth="1"/>
    <col min="2" max="2" width="31.5" customWidth="1"/>
    <col min="3" max="3" width="35" customWidth="1"/>
    <col min="4" max="4" width="31.33203125" customWidth="1"/>
    <col min="5" max="5" width="34.5" customWidth="1"/>
  </cols>
  <sheetData>
    <row r="1" spans="1:5" ht="56.25" customHeight="1" thickBot="1" x14ac:dyDescent="0.25">
      <c r="A1" s="13" t="s">
        <v>60</v>
      </c>
      <c r="B1" s="14"/>
      <c r="C1" s="14"/>
      <c r="D1" s="14"/>
      <c r="E1" s="15"/>
    </row>
    <row r="2" spans="1:5" ht="35" thickBot="1" x14ac:dyDescent="0.25">
      <c r="A2" s="1" t="s">
        <v>9</v>
      </c>
      <c r="B2" s="1" t="s">
        <v>1</v>
      </c>
      <c r="C2" s="1" t="s">
        <v>0</v>
      </c>
      <c r="D2" s="1" t="s">
        <v>8</v>
      </c>
      <c r="E2" s="1" t="s">
        <v>10</v>
      </c>
    </row>
    <row r="3" spans="1:5" ht="61" thickBot="1" x14ac:dyDescent="0.25">
      <c r="A3" s="2" t="s">
        <v>11</v>
      </c>
      <c r="B3" s="2" t="s">
        <v>26</v>
      </c>
      <c r="C3" s="2" t="s">
        <v>25</v>
      </c>
      <c r="D3" s="3">
        <v>20000000</v>
      </c>
      <c r="E3" s="2">
        <v>2022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E5E2C-DDFB-4526-95CE-CFD4AE7349D5}">
  <sheetPr>
    <pageSetUpPr fitToPage="1"/>
  </sheetPr>
  <dimension ref="A1:E23"/>
  <sheetViews>
    <sheetView workbookViewId="0">
      <selection activeCell="C11" sqref="C11"/>
    </sheetView>
  </sheetViews>
  <sheetFormatPr baseColWidth="10" defaultColWidth="8.83203125" defaultRowHeight="15" x14ac:dyDescent="0.2"/>
  <cols>
    <col min="1" max="1" width="29" customWidth="1"/>
    <col min="2" max="2" width="74.33203125" customWidth="1"/>
    <col min="3" max="3" width="23.5" customWidth="1"/>
    <col min="4" max="4" width="19.83203125" customWidth="1"/>
    <col min="5" max="5" width="27.1640625" customWidth="1"/>
  </cols>
  <sheetData>
    <row r="1" spans="1:5" ht="53.25" customHeight="1" thickBot="1" x14ac:dyDescent="0.25">
      <c r="A1" s="13" t="s">
        <v>70</v>
      </c>
      <c r="B1" s="14"/>
      <c r="C1" s="14"/>
      <c r="D1" s="14"/>
      <c r="E1" s="15"/>
    </row>
    <row r="2" spans="1:5" ht="55.5" customHeight="1" thickBot="1" x14ac:dyDescent="0.25">
      <c r="A2" s="1" t="s">
        <v>9</v>
      </c>
      <c r="B2" s="1" t="s">
        <v>1</v>
      </c>
      <c r="C2" s="1" t="s">
        <v>0</v>
      </c>
      <c r="D2" s="1" t="s">
        <v>8</v>
      </c>
      <c r="E2" s="1" t="s">
        <v>10</v>
      </c>
    </row>
    <row r="3" spans="1:5" ht="16" thickBot="1" x14ac:dyDescent="0.25">
      <c r="A3" s="2" t="s">
        <v>11</v>
      </c>
      <c r="B3" s="2" t="s">
        <v>43</v>
      </c>
      <c r="C3" s="2" t="s">
        <v>25</v>
      </c>
      <c r="D3" s="3">
        <f>15946434+7874016</f>
        <v>23820450</v>
      </c>
      <c r="E3" s="9">
        <v>2021</v>
      </c>
    </row>
    <row r="4" spans="1:5" ht="46" thickBot="1" x14ac:dyDescent="0.25">
      <c r="A4" s="2" t="s">
        <v>11</v>
      </c>
      <c r="B4" s="2" t="s">
        <v>42</v>
      </c>
      <c r="C4" s="2" t="s">
        <v>28</v>
      </c>
      <c r="D4" s="3">
        <v>10606800</v>
      </c>
      <c r="E4" s="9">
        <v>2021</v>
      </c>
    </row>
    <row r="5" spans="1:5" ht="16" thickBot="1" x14ac:dyDescent="0.25">
      <c r="A5" s="2" t="s">
        <v>11</v>
      </c>
      <c r="B5" s="2" t="s">
        <v>38</v>
      </c>
      <c r="C5" s="2" t="s">
        <v>29</v>
      </c>
      <c r="D5" s="3">
        <v>6285000</v>
      </c>
      <c r="E5" s="9">
        <v>2021</v>
      </c>
    </row>
    <row r="6" spans="1:5" ht="16" thickBot="1" x14ac:dyDescent="0.25">
      <c r="A6" s="2" t="s">
        <v>11</v>
      </c>
      <c r="B6" s="2" t="s">
        <v>39</v>
      </c>
      <c r="C6" s="2" t="s">
        <v>30</v>
      </c>
      <c r="D6" s="3">
        <f>2*11769261</f>
        <v>23538522</v>
      </c>
      <c r="E6" s="9">
        <v>2021</v>
      </c>
    </row>
    <row r="7" spans="1:5" ht="16" thickBot="1" x14ac:dyDescent="0.25">
      <c r="A7" s="2" t="s">
        <v>11</v>
      </c>
      <c r="B7" s="2" t="s">
        <v>40</v>
      </c>
      <c r="C7" s="2" t="s">
        <v>12</v>
      </c>
      <c r="D7" s="3">
        <f>13000000+9828000</f>
        <v>22828000</v>
      </c>
      <c r="E7" s="9">
        <v>2021</v>
      </c>
    </row>
    <row r="8" spans="1:5" ht="16" thickBot="1" x14ac:dyDescent="0.25">
      <c r="A8" s="2" t="s">
        <v>11</v>
      </c>
      <c r="B8" s="2" t="s">
        <v>41</v>
      </c>
      <c r="C8" s="2" t="s">
        <v>12</v>
      </c>
      <c r="D8" s="3">
        <v>6805000</v>
      </c>
      <c r="E8" s="9">
        <v>2021</v>
      </c>
    </row>
    <row r="9" spans="1:5" ht="46" thickBot="1" x14ac:dyDescent="0.25">
      <c r="A9" s="2" t="s">
        <v>11</v>
      </c>
      <c r="B9" s="2" t="s">
        <v>62</v>
      </c>
      <c r="C9" s="2" t="s">
        <v>31</v>
      </c>
      <c r="D9" s="3">
        <v>5000000</v>
      </c>
      <c r="E9" s="9">
        <v>2021</v>
      </c>
    </row>
    <row r="10" spans="1:5" ht="31" thickBot="1" x14ac:dyDescent="0.25">
      <c r="A10" s="2" t="s">
        <v>11</v>
      </c>
      <c r="B10" s="2" t="s">
        <v>63</v>
      </c>
      <c r="C10" s="2" t="s">
        <v>12</v>
      </c>
      <c r="D10" s="3">
        <v>14154000</v>
      </c>
      <c r="E10" s="9">
        <v>2021</v>
      </c>
    </row>
    <row r="11" spans="1:5" ht="31" thickBot="1" x14ac:dyDescent="0.25">
      <c r="A11" s="2" t="s">
        <v>11</v>
      </c>
      <c r="B11" s="2" t="s">
        <v>64</v>
      </c>
      <c r="C11" s="2" t="s">
        <v>12</v>
      </c>
      <c r="D11" s="3">
        <v>5125000</v>
      </c>
      <c r="E11" s="9">
        <v>2021</v>
      </c>
    </row>
    <row r="12" spans="1:5" ht="46" thickBot="1" x14ac:dyDescent="0.25">
      <c r="A12" s="2" t="s">
        <v>11</v>
      </c>
      <c r="B12" s="2" t="s">
        <v>65</v>
      </c>
      <c r="C12" s="2" t="s">
        <v>12</v>
      </c>
      <c r="D12" s="3">
        <v>11900000</v>
      </c>
      <c r="E12" s="9">
        <v>2021</v>
      </c>
    </row>
    <row r="13" spans="1:5" ht="31" thickBot="1" x14ac:dyDescent="0.25">
      <c r="A13" s="2" t="s">
        <v>11</v>
      </c>
      <c r="B13" s="2" t="s">
        <v>66</v>
      </c>
      <c r="C13" s="2" t="s">
        <v>12</v>
      </c>
      <c r="D13" s="3">
        <v>10300000</v>
      </c>
      <c r="E13" s="9">
        <v>2021</v>
      </c>
    </row>
    <row r="14" spans="1:5" ht="16" thickBot="1" x14ac:dyDescent="0.25">
      <c r="A14" s="2" t="s">
        <v>11</v>
      </c>
      <c r="B14" s="2" t="s">
        <v>33</v>
      </c>
      <c r="C14" s="2" t="s">
        <v>12</v>
      </c>
      <c r="D14" s="3">
        <v>7354000</v>
      </c>
      <c r="E14" s="9">
        <v>2021</v>
      </c>
    </row>
    <row r="15" spans="1:5" ht="16" thickBot="1" x14ac:dyDescent="0.25">
      <c r="A15" s="2" t="s">
        <v>11</v>
      </c>
      <c r="B15" s="2" t="s">
        <v>34</v>
      </c>
      <c r="C15" s="2" t="s">
        <v>32</v>
      </c>
      <c r="D15" s="3">
        <v>21201366</v>
      </c>
      <c r="E15" s="9">
        <v>2021</v>
      </c>
    </row>
    <row r="16" spans="1:5" ht="16" thickBot="1" x14ac:dyDescent="0.25">
      <c r="A16" s="2" t="s">
        <v>11</v>
      </c>
      <c r="B16" s="2" t="s">
        <v>35</v>
      </c>
      <c r="C16" s="2" t="s">
        <v>32</v>
      </c>
      <c r="D16" s="3">
        <v>17855550</v>
      </c>
      <c r="E16" s="9">
        <v>2021</v>
      </c>
    </row>
    <row r="17" spans="1:5" ht="16" thickBot="1" x14ac:dyDescent="0.25">
      <c r="A17" s="2" t="s">
        <v>11</v>
      </c>
      <c r="B17" s="2" t="s">
        <v>36</v>
      </c>
      <c r="C17" s="2" t="s">
        <v>32</v>
      </c>
      <c r="D17" s="3">
        <v>7379006</v>
      </c>
      <c r="E17" s="9">
        <v>2021</v>
      </c>
    </row>
    <row r="18" spans="1:5" ht="16" thickBot="1" x14ac:dyDescent="0.25">
      <c r="A18" s="2" t="s">
        <v>11</v>
      </c>
      <c r="B18" s="2" t="s">
        <v>37</v>
      </c>
      <c r="C18" s="2" t="s">
        <v>22</v>
      </c>
      <c r="D18" s="3">
        <v>5000000</v>
      </c>
      <c r="E18" s="9">
        <v>2021</v>
      </c>
    </row>
    <row r="20" spans="1:5" x14ac:dyDescent="0.2">
      <c r="D20" s="12"/>
    </row>
    <row r="21" spans="1:5" x14ac:dyDescent="0.2">
      <c r="D21" s="12"/>
    </row>
    <row r="22" spans="1:5" x14ac:dyDescent="0.2">
      <c r="D22" s="10"/>
    </row>
    <row r="23" spans="1:5" x14ac:dyDescent="0.2">
      <c r="D23" s="10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17D09-C470-4184-9E51-3B778DF8D1A2}">
  <dimension ref="A1:E7"/>
  <sheetViews>
    <sheetView workbookViewId="0">
      <selection activeCell="C20" sqref="C20"/>
    </sheetView>
  </sheetViews>
  <sheetFormatPr baseColWidth="10" defaultColWidth="8.83203125" defaultRowHeight="15" x14ac:dyDescent="0.2"/>
  <cols>
    <col min="1" max="1" width="26.5" customWidth="1"/>
    <col min="2" max="2" width="46.33203125" customWidth="1"/>
    <col min="3" max="3" width="21.6640625" customWidth="1"/>
    <col min="4" max="4" width="19.1640625" customWidth="1"/>
    <col min="5" max="5" width="26.5" customWidth="1"/>
  </cols>
  <sheetData>
    <row r="1" spans="1:5" ht="45.75" customHeight="1" thickBot="1" x14ac:dyDescent="0.25">
      <c r="A1" s="13" t="s">
        <v>61</v>
      </c>
      <c r="B1" s="14"/>
      <c r="C1" s="14"/>
      <c r="D1" s="14"/>
      <c r="E1" s="15"/>
    </row>
    <row r="2" spans="1:5" ht="68.25" customHeight="1" thickBot="1" x14ac:dyDescent="0.25">
      <c r="A2" s="1" t="s">
        <v>9</v>
      </c>
      <c r="B2" s="1" t="s">
        <v>1</v>
      </c>
      <c r="C2" s="1" t="s">
        <v>0</v>
      </c>
      <c r="D2" s="1" t="s">
        <v>8</v>
      </c>
      <c r="E2" s="1" t="s">
        <v>10</v>
      </c>
    </row>
    <row r="3" spans="1:5" ht="31" thickBot="1" x14ac:dyDescent="0.25">
      <c r="A3" s="2" t="s">
        <v>11</v>
      </c>
      <c r="B3" s="2" t="s">
        <v>48</v>
      </c>
      <c r="C3" s="2" t="s">
        <v>45</v>
      </c>
      <c r="D3" s="3">
        <f>4194600+1645395</f>
        <v>5839995</v>
      </c>
      <c r="E3" s="9">
        <v>2020</v>
      </c>
    </row>
    <row r="4" spans="1:5" ht="31" thickBot="1" x14ac:dyDescent="0.25">
      <c r="A4" s="2" t="s">
        <v>11</v>
      </c>
      <c r="B4" s="2" t="s">
        <v>46</v>
      </c>
      <c r="C4" s="2" t="s">
        <v>45</v>
      </c>
      <c r="D4" s="3">
        <v>9437843</v>
      </c>
      <c r="E4" s="9">
        <v>2020</v>
      </c>
    </row>
    <row r="5" spans="1:5" ht="16" thickBot="1" x14ac:dyDescent="0.25">
      <c r="A5" s="2" t="s">
        <v>11</v>
      </c>
      <c r="B5" s="2" t="s">
        <v>49</v>
      </c>
      <c r="C5" s="2" t="s">
        <v>45</v>
      </c>
      <c r="D5" s="3">
        <f>3937008+15722398</f>
        <v>19659406</v>
      </c>
      <c r="E5" s="9">
        <v>2020</v>
      </c>
    </row>
    <row r="6" spans="1:5" ht="31" thickBot="1" x14ac:dyDescent="0.25">
      <c r="A6" s="2" t="s">
        <v>11</v>
      </c>
      <c r="B6" s="2" t="s">
        <v>50</v>
      </c>
      <c r="C6" s="2" t="s">
        <v>45</v>
      </c>
      <c r="D6" s="3">
        <f>3218583+2242047</f>
        <v>5460630</v>
      </c>
      <c r="E6" s="9">
        <v>2020</v>
      </c>
    </row>
    <row r="7" spans="1:5" ht="31" thickBot="1" x14ac:dyDescent="0.25">
      <c r="A7" s="2" t="s">
        <v>11</v>
      </c>
      <c r="B7" s="2" t="s">
        <v>51</v>
      </c>
      <c r="C7" s="2" t="s">
        <v>45</v>
      </c>
      <c r="D7" s="3">
        <f>3446100+884609</f>
        <v>4330709</v>
      </c>
      <c r="E7" s="9">
        <v>2020</v>
      </c>
    </row>
  </sheetData>
  <mergeCells count="1">
    <mergeCell ref="A1:E1"/>
  </mergeCells>
  <phoneticPr fontId="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4EECC-2F9B-4C55-BFB4-4C507248BA70}">
  <dimension ref="A1:E5"/>
  <sheetViews>
    <sheetView workbookViewId="0">
      <selection activeCell="E22" sqref="E22"/>
    </sheetView>
  </sheetViews>
  <sheetFormatPr baseColWidth="10" defaultColWidth="8.83203125" defaultRowHeight="15" x14ac:dyDescent="0.2"/>
  <cols>
    <col min="1" max="1" width="25.5" customWidth="1"/>
    <col min="2" max="2" width="59.5" customWidth="1"/>
    <col min="3" max="3" width="22.1640625" customWidth="1"/>
    <col min="4" max="4" width="20.1640625" customWidth="1"/>
    <col min="5" max="5" width="27" customWidth="1"/>
  </cols>
  <sheetData>
    <row r="1" spans="1:5" ht="45.75" customHeight="1" thickBot="1" x14ac:dyDescent="0.25">
      <c r="A1" s="13" t="s">
        <v>69</v>
      </c>
      <c r="B1" s="14"/>
      <c r="C1" s="14"/>
      <c r="D1" s="14"/>
      <c r="E1" s="15"/>
    </row>
    <row r="2" spans="1:5" ht="52" thickBot="1" x14ac:dyDescent="0.25">
      <c r="A2" s="1" t="s">
        <v>9</v>
      </c>
      <c r="B2" s="1" t="s">
        <v>1</v>
      </c>
      <c r="C2" s="1" t="s">
        <v>0</v>
      </c>
      <c r="D2" s="1" t="s">
        <v>8</v>
      </c>
      <c r="E2" s="1" t="s">
        <v>10</v>
      </c>
    </row>
    <row r="3" spans="1:5" ht="16" thickBot="1" x14ac:dyDescent="0.25">
      <c r="A3" s="2" t="s">
        <v>11</v>
      </c>
      <c r="B3" s="2" t="s">
        <v>47</v>
      </c>
      <c r="C3" s="9" t="s">
        <v>44</v>
      </c>
      <c r="D3" s="3">
        <f>9750000+7050000</f>
        <v>16800000</v>
      </c>
      <c r="E3" s="9" t="s">
        <v>52</v>
      </c>
    </row>
    <row r="4" spans="1:5" ht="46" thickBot="1" x14ac:dyDescent="0.25">
      <c r="A4" s="2" t="s">
        <v>11</v>
      </c>
      <c r="B4" s="11" t="s">
        <v>55</v>
      </c>
      <c r="C4" s="9" t="s">
        <v>28</v>
      </c>
      <c r="D4" s="8">
        <v>9795760</v>
      </c>
      <c r="E4" s="9">
        <v>2019</v>
      </c>
    </row>
    <row r="5" spans="1:5" ht="16" thickBot="1" x14ac:dyDescent="0.25">
      <c r="A5" s="2" t="s">
        <v>11</v>
      </c>
      <c r="B5" s="11" t="s">
        <v>56</v>
      </c>
      <c r="C5" s="9" t="s">
        <v>53</v>
      </c>
      <c r="D5" s="8">
        <v>9279275</v>
      </c>
      <c r="E5" s="9">
        <v>2019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2025</vt:lpstr>
      <vt:lpstr>2024</vt:lpstr>
      <vt:lpstr>2023</vt:lpstr>
      <vt:lpstr>2022</vt:lpstr>
      <vt:lpstr>2021</vt:lpstr>
      <vt:lpstr>2020</vt:lpstr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Drengács Zsuzsanna (Gazdálkodás)</dc:creator>
  <cp:lastModifiedBy>Janka Götz</cp:lastModifiedBy>
  <cp:lastPrinted>2025-12-02T08:29:37Z</cp:lastPrinted>
  <dcterms:created xsi:type="dcterms:W3CDTF">2025-12-01T13:45:07Z</dcterms:created>
  <dcterms:modified xsi:type="dcterms:W3CDTF">2025-12-02T11:20:38Z</dcterms:modified>
</cp:coreProperties>
</file>